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7315" windowHeight="13350"/>
  </bookViews>
  <sheets>
    <sheet name="Tabelle1" sheetId="1" r:id="rId1"/>
  </sheets>
  <calcPr calcId="145621"/>
</workbook>
</file>

<file path=xl/calcChain.xml><?xml version="1.0" encoding="utf-8"?>
<calcChain xmlns="http://schemas.openxmlformats.org/spreadsheetml/2006/main">
  <c r="B20" i="1" l="1"/>
  <c r="C9" i="1"/>
  <c r="E9" i="1" s="1"/>
  <c r="C8" i="1"/>
  <c r="E8" i="1" s="1"/>
  <c r="F8" i="1" s="1"/>
  <c r="C7" i="1"/>
  <c r="E7" i="1" s="1"/>
  <c r="C6" i="1"/>
  <c r="E6" i="1" s="1"/>
  <c r="B21" i="1" s="1"/>
  <c r="E29" i="1" l="1"/>
  <c r="E27" i="1"/>
  <c r="E28" i="1" s="1"/>
  <c r="B28" i="1"/>
  <c r="B22" i="1"/>
  <c r="B23" i="1"/>
  <c r="B24" i="1"/>
  <c r="F9" i="1"/>
  <c r="F6" i="1"/>
  <c r="F7" i="1"/>
  <c r="B30" i="1" l="1"/>
  <c r="B29" i="1"/>
  <c r="B31" i="1"/>
</calcChain>
</file>

<file path=xl/comments1.xml><?xml version="1.0" encoding="utf-8"?>
<comments xmlns="http://schemas.openxmlformats.org/spreadsheetml/2006/main">
  <authors>
    <author>Helge Klein</author>
  </authors>
  <commentList>
    <comment ref="B28" authorId="0">
      <text>
        <r>
          <rPr>
            <b/>
            <sz val="9"/>
            <color indexed="81"/>
            <rFont val="Tahoma"/>
            <family val="2"/>
          </rPr>
          <t>Helge Klein:</t>
        </r>
        <r>
          <rPr>
            <sz val="9"/>
            <color indexed="81"/>
            <rFont val="Tahoma"/>
            <family val="2"/>
          </rPr>
          <t xml:space="preserve">
Including overhead for VMware ESX</t>
        </r>
      </text>
    </comment>
    <comment ref="B30" authorId="0">
      <text>
        <r>
          <rPr>
            <b/>
            <sz val="9"/>
            <color indexed="81"/>
            <rFont val="Tahoma"/>
            <family val="2"/>
          </rPr>
          <t>Helge Klein:</t>
        </r>
        <r>
          <rPr>
            <sz val="9"/>
            <color indexed="81"/>
            <rFont val="Tahoma"/>
            <family val="2"/>
          </rPr>
          <t xml:space="preserve">
RAID 1 counts as 1 disk!</t>
        </r>
      </text>
    </comment>
  </commentList>
</comments>
</file>

<file path=xl/sharedStrings.xml><?xml version="1.0" encoding="utf-8"?>
<sst xmlns="http://schemas.openxmlformats.org/spreadsheetml/2006/main" count="36" uniqueCount="34">
  <si>
    <t>RAM [MB]</t>
  </si>
  <si>
    <t>Autor: Helge Klein</t>
  </si>
  <si>
    <t>http://helgeklein.com/</t>
  </si>
  <si>
    <t>Farm sizing</t>
  </si>
  <si>
    <t>Farm capacity  - old and new</t>
  </si>
  <si>
    <t>Description</t>
  </si>
  <si>
    <t>Farm capacity old (total)</t>
  </si>
  <si>
    <t>Farm capacity old (per user)</t>
  </si>
  <si>
    <t>Factor</t>
  </si>
  <si>
    <t>Farm capacity new (per user)</t>
  </si>
  <si>
    <t>Farm capacity new (total)</t>
  </si>
  <si>
    <t>RAM for user sessions [MB]</t>
  </si>
  <si>
    <t>CPU [normalized cores]</t>
  </si>
  <si>
    <t>Hard disk [Write IOPS]</t>
  </si>
  <si>
    <t>Network [MB/s]</t>
  </si>
  <si>
    <t>Parameters</t>
  </si>
  <si>
    <t>Farm users old (CCU)</t>
  </si>
  <si>
    <t>Farm users new (CCU)</t>
  </si>
  <si>
    <t>RAM for OS new [MB]</t>
  </si>
  <si>
    <t>CPU perf. new [normalized cores]</t>
  </si>
  <si>
    <t>IOPS per disk new</t>
  </si>
  <si>
    <t>Reserve for disaster recovery</t>
  </si>
  <si>
    <t>Result - virtual machine</t>
  </si>
  <si>
    <t>User sessions</t>
  </si>
  <si>
    <t>CPU cores (physical)</t>
  </si>
  <si>
    <t>Write IOPS</t>
  </si>
  <si>
    <t>NICs</t>
  </si>
  <si>
    <t>Result - physical machine</t>
  </si>
  <si>
    <t>#VMs per host</t>
  </si>
  <si>
    <t>CPU cores</t>
  </si>
  <si>
    <t>#Virtual servers</t>
  </si>
  <si>
    <t>#Hosts</t>
  </si>
  <si>
    <t>Users / host</t>
  </si>
  <si>
    <t>Hard disks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</si>
</sst>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3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4" fontId="0" fillId="0" borderId="0" xfId="0" applyNumberFormat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3" fontId="0" fillId="0" borderId="7" xfId="0" applyNumberFormat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0" fontId="0" fillId="0" borderId="8" xfId="0" applyBorder="1"/>
    <xf numFmtId="0" fontId="0" fillId="0" borderId="1" xfId="0" applyBorder="1"/>
    <xf numFmtId="3" fontId="0" fillId="0" borderId="3" xfId="0" applyNumberForma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0" fontId="0" fillId="0" borderId="4" xfId="0" applyFont="1" applyBorder="1"/>
    <xf numFmtId="0" fontId="0" fillId="0" borderId="6" xfId="0" applyFont="1" applyBorder="1"/>
    <xf numFmtId="164" fontId="0" fillId="0" borderId="8" xfId="0" applyNumberFormat="1" applyBorder="1" applyAlignment="1">
      <alignment horizontal="center"/>
    </xf>
    <xf numFmtId="0" fontId="0" fillId="0" borderId="3" xfId="0" applyBorder="1"/>
    <xf numFmtId="0" fontId="0" fillId="0" borderId="0" xfId="0" applyBorder="1"/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2" xfId="0" applyFont="1" applyBorder="1"/>
    <xf numFmtId="0" fontId="1" fillId="0" borderId="0" xfId="0" applyFont="1" applyBorder="1"/>
    <xf numFmtId="0" fontId="0" fillId="0" borderId="7" xfId="0" applyBorder="1"/>
    <xf numFmtId="0" fontId="1" fillId="0" borderId="0" xfId="0" applyFont="1" applyFill="1" applyBorder="1"/>
    <xf numFmtId="165" fontId="0" fillId="0" borderId="5" xfId="0" applyNumberFormat="1" applyBorder="1" applyAlignment="1">
      <alignment horizontal="center"/>
    </xf>
    <xf numFmtId="0" fontId="0" fillId="0" borderId="6" xfId="0" applyFill="1" applyBorder="1"/>
    <xf numFmtId="0" fontId="0" fillId="0" borderId="8" xfId="0" applyBorder="1" applyAlignment="1">
      <alignment horizontal="center"/>
    </xf>
    <xf numFmtId="0" fontId="0" fillId="0" borderId="0" xfId="0" applyAlignment="1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 vertical="center" wrapText="1"/>
    </xf>
    <xf numFmtId="1" fontId="0" fillId="0" borderId="0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64" fontId="5" fillId="3" borderId="0" xfId="0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164" fontId="5" fillId="3" borderId="7" xfId="0" applyNumberFormat="1" applyFont="1" applyFill="1" applyBorder="1" applyAlignment="1">
      <alignment horizontal="center"/>
    </xf>
    <xf numFmtId="0" fontId="0" fillId="0" borderId="1" xfId="0" applyFont="1" applyBorder="1"/>
    <xf numFmtId="0" fontId="1" fillId="0" borderId="3" xfId="0" applyFont="1" applyBorder="1" applyAlignment="1">
      <alignment horizontal="center" vertical="center" wrapText="1"/>
    </xf>
    <xf numFmtId="3" fontId="0" fillId="0" borderId="8" xfId="0" applyNumberFormat="1" applyBorder="1" applyAlignment="1">
      <alignment horizontal="center"/>
    </xf>
    <xf numFmtId="0" fontId="2" fillId="0" borderId="0" xfId="0" applyFont="1" applyAlignment="1"/>
    <xf numFmtId="0" fontId="0" fillId="0" borderId="0" xfId="0" applyAlignment="1"/>
    <xf numFmtId="0" fontId="1" fillId="0" borderId="7" xfId="0" applyFont="1" applyBorder="1" applyAlignment="1"/>
    <xf numFmtId="0" fontId="0" fillId="0" borderId="7" xfId="0" applyBorder="1" applyAlignment="1"/>
    <xf numFmtId="0" fontId="6" fillId="0" borderId="0" xfId="1" applyAlignment="1"/>
  </cellXfs>
  <cellStyles count="2">
    <cellStyle name="Hyperlink" xfId="1" builtinId="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742950</xdr:colOff>
      <xdr:row>0</xdr:row>
      <xdr:rowOff>9525</xdr:rowOff>
    </xdr:from>
    <xdr:to>
      <xdr:col>6</xdr:col>
      <xdr:colOff>0</xdr:colOff>
      <xdr:row>2</xdr:row>
      <xdr:rowOff>9525</xdr:rowOff>
    </xdr:to>
    <xdr:pic>
      <xdr:nvPicPr>
        <xdr:cNvPr id="2" name="Grafi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39050" y="9525"/>
          <a:ext cx="485775" cy="485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helgeklein.com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32"/>
  <sheetViews>
    <sheetView tabSelected="1" workbookViewId="0">
      <selection activeCell="B22" sqref="B22"/>
    </sheetView>
  </sheetViews>
  <sheetFormatPr baseColWidth="10" defaultRowHeight="15" x14ac:dyDescent="0.25"/>
  <cols>
    <col min="1" max="1" width="31.5703125" customWidth="1"/>
    <col min="2" max="2" width="16.7109375" customWidth="1"/>
    <col min="3" max="3" width="18.42578125" customWidth="1"/>
    <col min="4" max="4" width="18.28515625" customWidth="1"/>
    <col min="5" max="6" width="18.42578125" customWidth="1"/>
  </cols>
  <sheetData>
    <row r="1" spans="1:6" ht="23.25" x14ac:dyDescent="0.35">
      <c r="A1" s="46" t="s">
        <v>3</v>
      </c>
      <c r="B1" s="47"/>
      <c r="C1" s="47"/>
      <c r="D1" s="47"/>
      <c r="E1" s="47"/>
      <c r="F1" s="47"/>
    </row>
    <row r="2" spans="1:6" x14ac:dyDescent="0.25">
      <c r="A2" s="32" t="s">
        <v>1</v>
      </c>
      <c r="B2" s="50" t="s">
        <v>2</v>
      </c>
      <c r="C2" s="47"/>
      <c r="D2" s="32"/>
      <c r="E2" s="32"/>
      <c r="F2" s="32"/>
    </row>
    <row r="4" spans="1:6" s="1" customFormat="1" ht="15.75" thickBot="1" x14ac:dyDescent="0.3">
      <c r="A4" s="1" t="s">
        <v>4</v>
      </c>
    </row>
    <row r="5" spans="1:6" ht="30.75" thickTop="1" x14ac:dyDescent="0.25">
      <c r="A5" s="33" t="s">
        <v>5</v>
      </c>
      <c r="B5" s="34" t="s">
        <v>6</v>
      </c>
      <c r="C5" s="34" t="s">
        <v>7</v>
      </c>
      <c r="D5" s="34" t="s">
        <v>8</v>
      </c>
      <c r="E5" s="34" t="s">
        <v>9</v>
      </c>
      <c r="F5" s="44" t="s">
        <v>10</v>
      </c>
    </row>
    <row r="6" spans="1:6" x14ac:dyDescent="0.25">
      <c r="A6" s="8" t="s">
        <v>11</v>
      </c>
      <c r="B6" s="5">
        <v>60894</v>
      </c>
      <c r="C6" s="5">
        <f>B6/$B$12</f>
        <v>243.57599999999999</v>
      </c>
      <c r="D6" s="40">
        <v>3</v>
      </c>
      <c r="E6" s="5">
        <f>C6*D6</f>
        <v>730.72799999999995</v>
      </c>
      <c r="F6" s="16">
        <f>E6*$B$13</f>
        <v>255754.8</v>
      </c>
    </row>
    <row r="7" spans="1:6" x14ac:dyDescent="0.25">
      <c r="A7" s="8" t="s">
        <v>12</v>
      </c>
      <c r="B7" s="5">
        <v>174.2</v>
      </c>
      <c r="C7" s="7">
        <f>B7/$B$12</f>
        <v>0.69679999999999997</v>
      </c>
      <c r="D7" s="41">
        <v>0.5</v>
      </c>
      <c r="E7" s="7">
        <f>C7*D7</f>
        <v>0.34839999999999999</v>
      </c>
      <c r="F7" s="16">
        <f>E7*$B$13</f>
        <v>121.94</v>
      </c>
    </row>
    <row r="8" spans="1:6" x14ac:dyDescent="0.25">
      <c r="A8" s="8" t="s">
        <v>13</v>
      </c>
      <c r="B8" s="5">
        <v>4370</v>
      </c>
      <c r="C8" s="7">
        <f>B8/$B$12</f>
        <v>17.48</v>
      </c>
      <c r="D8" s="41">
        <v>1.5</v>
      </c>
      <c r="E8" s="7">
        <f>C8*D8</f>
        <v>26.22</v>
      </c>
      <c r="F8" s="16">
        <f>E8*$B$13</f>
        <v>9177</v>
      </c>
    </row>
    <row r="9" spans="1:6" ht="15.75" thickBot="1" x14ac:dyDescent="0.3">
      <c r="A9" s="10" t="s">
        <v>14</v>
      </c>
      <c r="B9" s="11">
        <v>2300</v>
      </c>
      <c r="C9" s="12">
        <f>B9/$B$12</f>
        <v>9.1999999999999993</v>
      </c>
      <c r="D9" s="42">
        <v>0.1</v>
      </c>
      <c r="E9" s="12">
        <f>C9*D9</f>
        <v>0.91999999999999993</v>
      </c>
      <c r="F9" s="45">
        <f>E9*$B$13</f>
        <v>322</v>
      </c>
    </row>
    <row r="10" spans="1:6" ht="15.75" thickTop="1" x14ac:dyDescent="0.25">
      <c r="A10" s="22"/>
      <c r="B10" s="5"/>
      <c r="C10" s="7"/>
      <c r="D10" s="6"/>
      <c r="E10" s="7"/>
      <c r="F10" s="5"/>
    </row>
    <row r="11" spans="1:6" ht="15.75" thickBot="1" x14ac:dyDescent="0.3">
      <c r="A11" s="28" t="s">
        <v>15</v>
      </c>
      <c r="B11" s="2"/>
      <c r="C11" s="2"/>
      <c r="D11" s="3"/>
      <c r="E11" s="2"/>
      <c r="F11" s="2"/>
    </row>
    <row r="12" spans="1:6" ht="15.75" thickTop="1" x14ac:dyDescent="0.25">
      <c r="A12" s="14" t="s">
        <v>16</v>
      </c>
      <c r="B12" s="15">
        <v>250</v>
      </c>
      <c r="C12" s="4"/>
      <c r="D12" s="4"/>
      <c r="E12" s="4"/>
      <c r="F12" s="4"/>
    </row>
    <row r="13" spans="1:6" x14ac:dyDescent="0.25">
      <c r="A13" s="8" t="s">
        <v>17</v>
      </c>
      <c r="B13" s="16">
        <v>350</v>
      </c>
      <c r="C13" s="4"/>
      <c r="D13" s="4"/>
      <c r="E13" s="4"/>
      <c r="F13" s="4"/>
    </row>
    <row r="14" spans="1:6" x14ac:dyDescent="0.25">
      <c r="A14" s="8" t="s">
        <v>18</v>
      </c>
      <c r="B14" s="16">
        <v>1300</v>
      </c>
      <c r="C14" s="4"/>
      <c r="D14" s="4"/>
      <c r="E14" s="4"/>
      <c r="F14" s="4"/>
    </row>
    <row r="15" spans="1:6" x14ac:dyDescent="0.25">
      <c r="A15" s="8" t="s">
        <v>19</v>
      </c>
      <c r="B15" s="29">
        <v>2.2999999999999998</v>
      </c>
      <c r="C15" s="4"/>
      <c r="D15" s="4"/>
      <c r="E15" s="4"/>
      <c r="F15" s="4"/>
    </row>
    <row r="16" spans="1:6" x14ac:dyDescent="0.25">
      <c r="A16" s="8" t="s">
        <v>20</v>
      </c>
      <c r="B16" s="16">
        <v>200</v>
      </c>
      <c r="C16" s="4"/>
      <c r="D16" s="4"/>
      <c r="E16" s="4"/>
      <c r="F16" s="4"/>
    </row>
    <row r="17" spans="1:6" ht="15.75" thickBot="1" x14ac:dyDescent="0.3">
      <c r="A17" s="30" t="s">
        <v>21</v>
      </c>
      <c r="B17" s="31">
        <v>1</v>
      </c>
      <c r="C17" s="4"/>
      <c r="D17" s="4"/>
      <c r="E17" s="4"/>
      <c r="F17" s="4"/>
    </row>
    <row r="18" spans="1:6" ht="15.75" thickTop="1" x14ac:dyDescent="0.25"/>
    <row r="19" spans="1:6" s="1" customFormat="1" ht="15.75" thickBot="1" x14ac:dyDescent="0.3">
      <c r="A19" s="48" t="s">
        <v>22</v>
      </c>
      <c r="B19" s="49"/>
    </row>
    <row r="20" spans="1:6" ht="15.75" thickTop="1" x14ac:dyDescent="0.25">
      <c r="A20" s="14" t="s">
        <v>0</v>
      </c>
      <c r="B20" s="15">
        <f>32*1024</f>
        <v>32768</v>
      </c>
    </row>
    <row r="21" spans="1:6" x14ac:dyDescent="0.25">
      <c r="A21" s="8" t="s">
        <v>23</v>
      </c>
      <c r="B21" s="17">
        <f>(B20-B14)/E6</f>
        <v>43.063903394970495</v>
      </c>
    </row>
    <row r="22" spans="1:6" x14ac:dyDescent="0.25">
      <c r="A22" s="18" t="s">
        <v>24</v>
      </c>
      <c r="B22" s="17">
        <f>B21*E7/B15</f>
        <v>6.5232451925250965</v>
      </c>
    </row>
    <row r="23" spans="1:6" x14ac:dyDescent="0.25">
      <c r="A23" s="18" t="s">
        <v>25</v>
      </c>
      <c r="B23" s="36">
        <f>B21*E8</f>
        <v>1129.1355470161263</v>
      </c>
    </row>
    <row r="24" spans="1:6" ht="15.75" thickBot="1" x14ac:dyDescent="0.3">
      <c r="A24" s="19" t="s">
        <v>26</v>
      </c>
      <c r="B24" s="20">
        <f>B21*E9/100</f>
        <v>0.39618791123372854</v>
      </c>
    </row>
    <row r="25" spans="1:6" ht="15.75" thickTop="1" x14ac:dyDescent="0.25">
      <c r="B25" s="4"/>
    </row>
    <row r="26" spans="1:6" ht="15.75" thickBot="1" x14ac:dyDescent="0.3">
      <c r="A26" s="1" t="s">
        <v>27</v>
      </c>
    </row>
    <row r="27" spans="1:6" ht="15.75" thickTop="1" x14ac:dyDescent="0.25">
      <c r="A27" s="43" t="s">
        <v>28</v>
      </c>
      <c r="B27" s="23">
        <v>3</v>
      </c>
      <c r="C27" s="24"/>
      <c r="D27" s="25" t="s">
        <v>30</v>
      </c>
      <c r="E27" s="38">
        <f>$B$13/$B$21</f>
        <v>8.127456463709164</v>
      </c>
      <c r="F27" s="21"/>
    </row>
    <row r="28" spans="1:6" x14ac:dyDescent="0.25">
      <c r="A28" s="18" t="s">
        <v>0</v>
      </c>
      <c r="B28" s="5">
        <f>($B$20+1024)*B27</f>
        <v>101376</v>
      </c>
      <c r="C28" s="22"/>
      <c r="D28" s="26" t="s">
        <v>31</v>
      </c>
      <c r="E28" s="39">
        <f>E27*$B$17/B27</f>
        <v>2.7091521545697215</v>
      </c>
      <c r="F28" s="9"/>
    </row>
    <row r="29" spans="1:6" x14ac:dyDescent="0.25">
      <c r="A29" s="18" t="s">
        <v>29</v>
      </c>
      <c r="B29" s="35">
        <f>$B$22*B27</f>
        <v>19.56973557757529</v>
      </c>
      <c r="C29" s="22"/>
      <c r="D29" s="26" t="s">
        <v>32</v>
      </c>
      <c r="E29" s="39">
        <f>$B$21*B27</f>
        <v>129.19171018491147</v>
      </c>
      <c r="F29" s="9"/>
    </row>
    <row r="30" spans="1:6" x14ac:dyDescent="0.25">
      <c r="A30" s="18" t="s">
        <v>33</v>
      </c>
      <c r="B30" s="35">
        <f>$B$23*B27/$B$16</f>
        <v>16.937033205241896</v>
      </c>
      <c r="C30" s="22"/>
      <c r="D30" s="22"/>
      <c r="E30" s="22"/>
      <c r="F30" s="9"/>
    </row>
    <row r="31" spans="1:6" ht="15.75" thickBot="1" x14ac:dyDescent="0.3">
      <c r="A31" s="19" t="s">
        <v>26</v>
      </c>
      <c r="B31" s="37">
        <f>$B$24*B27</f>
        <v>1.1885637337011856</v>
      </c>
      <c r="C31" s="27"/>
      <c r="D31" s="27"/>
      <c r="E31" s="27"/>
      <c r="F31" s="13"/>
    </row>
    <row r="32" spans="1:6" ht="15.75" thickTop="1" x14ac:dyDescent="0.25"/>
  </sheetData>
  <mergeCells count="3">
    <mergeCell ref="A1:F1"/>
    <mergeCell ref="A19:B19"/>
    <mergeCell ref="B2:C2"/>
  </mergeCells>
  <hyperlinks>
    <hyperlink ref="B2" r:id="rId1"/>
  </hyperlinks>
  <pageMargins left="0.7" right="0.7" top="0.78740157499999996" bottom="0.78740157499999996" header="0.3" footer="0.3"/>
  <pageSetup paperSize="9" orientation="portrait" r:id="rId2"/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Helge Klein GmbH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Helge Klein</dc:creator>
  <cp:lastModifiedBy>Helge Klein</cp:lastModifiedBy>
  <dcterms:created xsi:type="dcterms:W3CDTF">2011-10-10T14:38:59Z</dcterms:created>
  <dcterms:modified xsi:type="dcterms:W3CDTF">2013-01-09T17:13:55Z</dcterms:modified>
</cp:coreProperties>
</file>